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anmon.sharepoint.com/sites/sanmon2/Project_/01_設計資料/01_機械設備/05_ガス設備/"/>
    </mc:Choice>
  </mc:AlternateContent>
  <xr:revisionPtr revIDLastSave="27" documentId="8_{0C7EF9F7-DF6B-429B-B6F6-E993436BCE05}" xr6:coauthVersionLast="47" xr6:coauthVersionMax="47" xr10:uidLastSave="{8C6A9559-C523-4A46-AEA9-92425D819303}"/>
  <bookViews>
    <workbookView xWindow="6980" yWindow="1540" windowWidth="28800" windowHeight="15370" xr2:uid="{00000000-000D-0000-FFFF-FFFF00000000}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2" l="1"/>
  <c r="D15" i="2"/>
  <c r="D4" i="2"/>
  <c r="D13" i="2"/>
  <c r="D2" i="2"/>
  <c r="D12" i="2" s="1"/>
  <c r="D6" i="2"/>
</calcChain>
</file>

<file path=xl/sharedStrings.xml><?xml version="1.0" encoding="utf-8"?>
<sst xmlns="http://schemas.openxmlformats.org/spreadsheetml/2006/main" count="43" uniqueCount="31">
  <si>
    <t>αＳ</t>
    <phoneticPr fontId="1"/>
  </si>
  <si>
    <t>給気口の必要相当開口面積</t>
    <rPh sb="0" eb="3">
      <t>キュウキコウ</t>
    </rPh>
    <rPh sb="4" eb="6">
      <t>ヒツヨウ</t>
    </rPh>
    <rPh sb="6" eb="8">
      <t>ソウトウ</t>
    </rPh>
    <rPh sb="8" eb="10">
      <t>カイコウ</t>
    </rPh>
    <rPh sb="10" eb="12">
      <t>メンセキ</t>
    </rPh>
    <phoneticPr fontId="1"/>
  </si>
  <si>
    <t>α</t>
    <phoneticPr fontId="1"/>
  </si>
  <si>
    <t>流量係数</t>
    <rPh sb="0" eb="2">
      <t>リュウリョウ</t>
    </rPh>
    <rPh sb="2" eb="4">
      <t>ケイスウ</t>
    </rPh>
    <phoneticPr fontId="1"/>
  </si>
  <si>
    <t>Ｓ</t>
    <phoneticPr fontId="1"/>
  </si>
  <si>
    <t>実給気口面積</t>
    <rPh sb="0" eb="1">
      <t>ジツ</t>
    </rPh>
    <rPh sb="1" eb="4">
      <t>キュウキコウ</t>
    </rPh>
    <rPh sb="4" eb="6">
      <t>メンセキ</t>
    </rPh>
    <phoneticPr fontId="1"/>
  </si>
  <si>
    <t>Ｈ</t>
    <phoneticPr fontId="1"/>
  </si>
  <si>
    <t>吹き抜け高さ</t>
    <rPh sb="0" eb="1">
      <t>フ</t>
    </rPh>
    <rPh sb="2" eb="3">
      <t>ヌ</t>
    </rPh>
    <rPh sb="4" eb="5">
      <t>タカ</t>
    </rPh>
    <phoneticPr fontId="1"/>
  </si>
  <si>
    <t>Ｄ</t>
    <phoneticPr fontId="1"/>
  </si>
  <si>
    <t>吹き抜けの等価直径（4A/L)</t>
    <rPh sb="0" eb="1">
      <t>フ</t>
    </rPh>
    <rPh sb="2" eb="3">
      <t>ヌ</t>
    </rPh>
    <rPh sb="5" eb="7">
      <t>トウカ</t>
    </rPh>
    <rPh sb="7" eb="9">
      <t>チョッケイ</t>
    </rPh>
    <phoneticPr fontId="1"/>
  </si>
  <si>
    <t>L</t>
    <phoneticPr fontId="1"/>
  </si>
  <si>
    <t>吹き抜け外周長さ</t>
    <rPh sb="0" eb="1">
      <t>フ</t>
    </rPh>
    <rPh sb="2" eb="3">
      <t>ヌ</t>
    </rPh>
    <rPh sb="4" eb="6">
      <t>ガイシュウ</t>
    </rPh>
    <rPh sb="6" eb="7">
      <t>ナガ</t>
    </rPh>
    <phoneticPr fontId="1"/>
  </si>
  <si>
    <t>β</t>
    <phoneticPr fontId="1"/>
  </si>
  <si>
    <t>吹き抜け出口抵抗係数</t>
    <rPh sb="0" eb="1">
      <t>フ</t>
    </rPh>
    <rPh sb="2" eb="3">
      <t>ヌ</t>
    </rPh>
    <rPh sb="4" eb="6">
      <t>デグチ</t>
    </rPh>
    <rPh sb="6" eb="8">
      <t>テイコウ</t>
    </rPh>
    <rPh sb="8" eb="10">
      <t>ケイスウ</t>
    </rPh>
    <phoneticPr fontId="1"/>
  </si>
  <si>
    <t>A</t>
    <phoneticPr fontId="1"/>
  </si>
  <si>
    <t>吹き抜け最小断面積</t>
    <rPh sb="0" eb="1">
      <t>フ</t>
    </rPh>
    <rPh sb="2" eb="3">
      <t>ヌ</t>
    </rPh>
    <rPh sb="4" eb="6">
      <t>サイショウ</t>
    </rPh>
    <rPh sb="6" eb="9">
      <t>ダンメンセキ</t>
    </rPh>
    <phoneticPr fontId="1"/>
  </si>
  <si>
    <t>ω</t>
    <phoneticPr fontId="1"/>
  </si>
  <si>
    <t>最下層開口比率</t>
    <rPh sb="0" eb="3">
      <t>サイカソウ</t>
    </rPh>
    <rPh sb="3" eb="5">
      <t>カイコウ</t>
    </rPh>
    <rPh sb="5" eb="7">
      <t>ヒリツ</t>
    </rPh>
    <phoneticPr fontId="1"/>
  </si>
  <si>
    <t>r</t>
    <phoneticPr fontId="1"/>
  </si>
  <si>
    <t>m2</t>
    <phoneticPr fontId="1"/>
  </si>
  <si>
    <t>-</t>
    <phoneticPr fontId="1"/>
  </si>
  <si>
    <t>kw</t>
    <phoneticPr fontId="1"/>
  </si>
  <si>
    <t>m</t>
    <phoneticPr fontId="1"/>
  </si>
  <si>
    <t>発熱量有効換気効率</t>
    <rPh sb="0" eb="2">
      <t>ハツネツ</t>
    </rPh>
    <rPh sb="2" eb="3">
      <t>リョウ</t>
    </rPh>
    <rPh sb="3" eb="5">
      <t>ユウコウ</t>
    </rPh>
    <rPh sb="5" eb="7">
      <t>カンキ</t>
    </rPh>
    <rPh sb="7" eb="9">
      <t>コウリツ</t>
    </rPh>
    <phoneticPr fontId="1"/>
  </si>
  <si>
    <t>同時使用率を加味したガス機器のガス消費量（G)</t>
    <rPh sb="0" eb="2">
      <t>ドウジ</t>
    </rPh>
    <rPh sb="2" eb="4">
      <t>シヨウ</t>
    </rPh>
    <rPh sb="4" eb="5">
      <t>リツ</t>
    </rPh>
    <rPh sb="6" eb="8">
      <t>カミ</t>
    </rPh>
    <rPh sb="12" eb="14">
      <t>キキ</t>
    </rPh>
    <rPh sb="17" eb="20">
      <t>ショウヒリョウ</t>
    </rPh>
    <phoneticPr fontId="1"/>
  </si>
  <si>
    <t>※54.8kw×5台×60%</t>
    <rPh sb="9" eb="10">
      <t>ダイ</t>
    </rPh>
    <phoneticPr fontId="1"/>
  </si>
  <si>
    <t>2.2m×H2.5×7F分</t>
    <rPh sb="12" eb="13">
      <t>ブン</t>
    </rPh>
    <phoneticPr fontId="1"/>
  </si>
  <si>
    <t>※54.8kw×10台×46%</t>
    <rPh sb="10" eb="11">
      <t>ダイ</t>
    </rPh>
    <phoneticPr fontId="1"/>
  </si>
  <si>
    <t>※54.8kw×6台×56%</t>
    <rPh sb="9" eb="10">
      <t>ダイ</t>
    </rPh>
    <phoneticPr fontId="1"/>
  </si>
  <si>
    <t>G</t>
    <phoneticPr fontId="1"/>
  </si>
  <si>
    <t>設置可能 なガス消費量</t>
    <rPh sb="0" eb="2">
      <t>セッチ</t>
    </rPh>
    <rPh sb="2" eb="4">
      <t>カノウ</t>
    </rPh>
    <rPh sb="8" eb="11">
      <t>ショウヒリョウ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</si>
</sst>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176" fontId="0" fillId="0" borderId="3" xfId="0" applyNumberFormat="1" applyBorder="1"/>
    <xf numFmtId="0" fontId="0" fillId="0" borderId="4" xfId="0" applyBorder="1"/>
    <xf numFmtId="1" fontId="0" fillId="0" borderId="0" xfId="0" applyNumberFormat="1"/>
    <xf numFmtId="0" fontId="0" fillId="2" borderId="1" xfId="0" applyFill="1" applyBorder="1"/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96346</xdr:colOff>
      <xdr:row>18</xdr:row>
      <xdr:rowOff>105105</xdr:rowOff>
    </xdr:from>
    <xdr:to>
      <xdr:col>4</xdr:col>
      <xdr:colOff>367864</xdr:colOff>
      <xdr:row>24</xdr:row>
      <xdr:rowOff>82471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C36E865-901A-DCA5-592E-BF9D10DF7C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5070" y="2942898"/>
          <a:ext cx="4677104" cy="9758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16A7B-9C7F-429F-88E6-C399BB9D6FA6}">
  <dimension ref="B2:F16"/>
  <sheetViews>
    <sheetView tabSelected="1" zoomScale="145" zoomScaleNormal="145" workbookViewId="0">
      <selection activeCell="F18" sqref="F18"/>
    </sheetView>
  </sheetViews>
  <sheetFormatPr defaultRowHeight="13" x14ac:dyDescent="0.2"/>
  <cols>
    <col min="3" max="3" width="41.81640625" bestFit="1" customWidth="1"/>
    <col min="4" max="4" width="12.54296875" customWidth="1"/>
    <col min="6" max="6" width="19.54296875" bestFit="1" customWidth="1"/>
  </cols>
  <sheetData>
    <row r="2" spans="2:6" x14ac:dyDescent="0.2">
      <c r="B2" s="9" t="s">
        <v>0</v>
      </c>
      <c r="C2" s="1" t="s">
        <v>1</v>
      </c>
      <c r="D2" s="1">
        <f>D3*D4</f>
        <v>26.95</v>
      </c>
      <c r="E2" s="1" t="s">
        <v>19</v>
      </c>
    </row>
    <row r="3" spans="2:6" x14ac:dyDescent="0.2">
      <c r="B3" s="9" t="s">
        <v>2</v>
      </c>
      <c r="C3" s="7" t="s">
        <v>3</v>
      </c>
      <c r="D3" s="1">
        <v>0.7</v>
      </c>
      <c r="E3" s="1" t="s">
        <v>20</v>
      </c>
    </row>
    <row r="4" spans="2:6" x14ac:dyDescent="0.2">
      <c r="B4" s="9" t="s">
        <v>4</v>
      </c>
      <c r="C4" s="7" t="s">
        <v>5</v>
      </c>
      <c r="D4" s="1">
        <f>2.2*2.5*7</f>
        <v>38.5</v>
      </c>
      <c r="E4" s="1" t="s">
        <v>19</v>
      </c>
      <c r="F4" s="5" t="s">
        <v>26</v>
      </c>
    </row>
    <row r="5" spans="2:6" x14ac:dyDescent="0.2">
      <c r="B5" s="9" t="s">
        <v>6</v>
      </c>
      <c r="C5" s="7" t="s">
        <v>7</v>
      </c>
      <c r="D5" s="1">
        <v>22</v>
      </c>
      <c r="E5" s="1" t="s">
        <v>22</v>
      </c>
    </row>
    <row r="6" spans="2:6" x14ac:dyDescent="0.2">
      <c r="B6" s="9" t="s">
        <v>8</v>
      </c>
      <c r="C6" s="1" t="s">
        <v>9</v>
      </c>
      <c r="D6" s="1">
        <f>4*D9/D7</f>
        <v>2.4</v>
      </c>
      <c r="E6" s="1" t="s">
        <v>22</v>
      </c>
    </row>
    <row r="7" spans="2:6" x14ac:dyDescent="0.2">
      <c r="B7" s="9" t="s">
        <v>10</v>
      </c>
      <c r="C7" s="7" t="s">
        <v>11</v>
      </c>
      <c r="D7" s="1">
        <v>10</v>
      </c>
      <c r="E7" s="1" t="s">
        <v>22</v>
      </c>
    </row>
    <row r="8" spans="2:6" x14ac:dyDescent="0.2">
      <c r="B8" s="9" t="s">
        <v>12</v>
      </c>
      <c r="C8" s="1" t="s">
        <v>13</v>
      </c>
      <c r="D8" s="1">
        <v>1</v>
      </c>
      <c r="E8" s="1" t="s">
        <v>20</v>
      </c>
    </row>
    <row r="9" spans="2:6" x14ac:dyDescent="0.2">
      <c r="B9" s="9" t="s">
        <v>14</v>
      </c>
      <c r="C9" s="7" t="s">
        <v>15</v>
      </c>
      <c r="D9" s="1">
        <v>6</v>
      </c>
      <c r="E9" s="1" t="s">
        <v>19</v>
      </c>
    </row>
    <row r="10" spans="2:6" x14ac:dyDescent="0.2">
      <c r="B10" s="9" t="s">
        <v>16</v>
      </c>
      <c r="C10" s="7" t="s">
        <v>17</v>
      </c>
      <c r="D10" s="1">
        <v>0.2</v>
      </c>
      <c r="E10" s="1" t="s">
        <v>20</v>
      </c>
    </row>
    <row r="11" spans="2:6" ht="13.5" thickBot="1" x14ac:dyDescent="0.25">
      <c r="B11" s="10" t="s">
        <v>18</v>
      </c>
      <c r="C11" s="2" t="s">
        <v>23</v>
      </c>
      <c r="D11" s="2">
        <v>1.4999999999999999E-2</v>
      </c>
      <c r="E11" s="2" t="s">
        <v>20</v>
      </c>
    </row>
    <row r="12" spans="2:6" ht="13.5" thickTop="1" x14ac:dyDescent="0.2">
      <c r="B12" s="8" t="s">
        <v>29</v>
      </c>
      <c r="C12" s="3" t="s">
        <v>30</v>
      </c>
      <c r="D12" s="4">
        <f>SQRT((5.6*10^3*D11*D5)/((3/(2+D10)^2/(D2)^2+(0.1*D5/D6+D8)/D9^2)))</f>
        <v>184.83143062874441</v>
      </c>
      <c r="E12" s="3" t="s">
        <v>21</v>
      </c>
    </row>
    <row r="13" spans="2:6" x14ac:dyDescent="0.2">
      <c r="C13" t="s">
        <v>24</v>
      </c>
      <c r="D13" s="6">
        <f>0.6*54.8*5</f>
        <v>164.39999999999998</v>
      </c>
      <c r="E13" t="s">
        <v>21</v>
      </c>
      <c r="F13" t="s">
        <v>25</v>
      </c>
    </row>
    <row r="14" spans="2:6" x14ac:dyDescent="0.2">
      <c r="C14" t="s">
        <v>24</v>
      </c>
      <c r="D14" s="6">
        <f>0.56*54.8*6</f>
        <v>184.12800000000001</v>
      </c>
      <c r="E14" t="s">
        <v>21</v>
      </c>
      <c r="F14" t="s">
        <v>28</v>
      </c>
    </row>
    <row r="15" spans="2:6" x14ac:dyDescent="0.2">
      <c r="C15" t="s">
        <v>24</v>
      </c>
      <c r="D15" s="6">
        <f>0.46*54.8*10</f>
        <v>252.07999999999998</v>
      </c>
      <c r="E15" t="s">
        <v>21</v>
      </c>
      <c r="F15" t="s">
        <v>27</v>
      </c>
    </row>
    <row r="16" spans="2:6" x14ac:dyDescent="0.2">
      <c r="D16" s="6"/>
    </row>
  </sheetData>
  <phoneticPr fontId="1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690BBDE1FBB4F4DB262F6BA3BE853A5" ma:contentTypeVersion="14" ma:contentTypeDescription="新しいドキュメントを作成します。" ma:contentTypeScope="" ma:versionID="c5cf8b70c5e6013b63222f155b64f9df">
  <xsd:schema xmlns:xsd="http://www.w3.org/2001/XMLSchema" xmlns:xs="http://www.w3.org/2001/XMLSchema" xmlns:p="http://schemas.microsoft.com/office/2006/metadata/properties" xmlns:ns2="872149c2-ec6f-4753-ad24-ec4fba8ab11c" xmlns:ns3="562a24ff-142f-470d-8163-433189447a67" targetNamespace="http://schemas.microsoft.com/office/2006/metadata/properties" ma:root="true" ma:fieldsID="62ccd8d3378cf42ebd9a13b07e70e970" ns2:_="" ns3:_="">
    <xsd:import namespace="872149c2-ec6f-4753-ad24-ec4fba8ab11c"/>
    <xsd:import namespace="562a24ff-142f-470d-8163-433189447a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2149c2-ec6f-4753-ad24-ec4fba8ab1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2ad920d2-07dd-4330-98cf-21cc3387cd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2a24ff-142f-470d-8163-433189447a6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1afbbc4-5833-4150-b52f-61af2d038b18}" ma:internalName="TaxCatchAll" ma:showField="CatchAllData" ma:web="562a24ff-142f-470d-8163-433189447a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72149c2-ec6f-4753-ad24-ec4fba8ab11c">
      <Terms xmlns="http://schemas.microsoft.com/office/infopath/2007/PartnerControls"/>
    </lcf76f155ced4ddcb4097134ff3c332f>
    <TaxCatchAll xmlns="562a24ff-142f-470d-8163-433189447a67" xsi:nil="true"/>
  </documentManagement>
</p:properties>
</file>

<file path=customXml/itemProps1.xml><?xml version="1.0" encoding="utf-8"?>
<ds:datastoreItem xmlns:ds="http://schemas.openxmlformats.org/officeDocument/2006/customXml" ds:itemID="{18EB42B6-4BBA-4D9A-8990-729FDC2406A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4F6F5E7-177F-4E99-89BB-0D3B336D3F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2149c2-ec6f-4753-ad24-ec4fba8ab11c"/>
    <ds:schemaRef ds:uri="562a24ff-142f-470d-8163-433189447a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E15E447-CDC7-4F76-A53E-05BB7AEAC181}">
  <ds:schemaRefs>
    <ds:schemaRef ds:uri="http://schemas.microsoft.com/office/2006/metadata/properties"/>
    <ds:schemaRef ds:uri="http://schemas.microsoft.com/office/infopath/2007/PartnerControls"/>
    <ds:schemaRef ds:uri="872149c2-ec6f-4753-ad24-ec4fba8ab11c"/>
    <ds:schemaRef ds:uri="562a24ff-142f-470d-8163-433189447a6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tetsuya ichiyanagi</cp:lastModifiedBy>
  <dcterms:created xsi:type="dcterms:W3CDTF">2024-12-21T05:22:57Z</dcterms:created>
  <dcterms:modified xsi:type="dcterms:W3CDTF">2024-12-21T08:03:38Z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0x0101005690BBDE1FBB4F4DB262F6BA3BE853A5</vt:lpwstr>
  </property>
  <property fmtid="{D5CDD505-2E9C-101B-9397-08002B2CF9AE}" pid="3" name="MediaServiceImageTags">
    <vt:lpwstr/>
  </property>
</Properties>
</file>